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я\Desktop\ИП Витютнев А.Б\сайт\"/>
    </mc:Choice>
  </mc:AlternateContent>
  <bookViews>
    <workbookView xWindow="-120" yWindow="-120" windowWidth="29040" windowHeight="15840"/>
  </bookViews>
  <sheets>
    <sheet name="Итог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6" i="1" l="1"/>
  <c r="D37" i="1"/>
  <c r="E38" i="1" l="1"/>
  <c r="D38" i="1" l="1"/>
  <c r="D11" i="1"/>
</calcChain>
</file>

<file path=xl/sharedStrings.xml><?xml version="1.0" encoding="utf-8"?>
<sst xmlns="http://schemas.openxmlformats.org/spreadsheetml/2006/main" count="66" uniqueCount="49">
  <si>
    <t>Условия оплаты</t>
  </si>
  <si>
    <t>Могут поставить все позиции</t>
  </si>
  <si>
    <t>Рекомендация:</t>
  </si>
  <si>
    <t>Адрес доставки:</t>
  </si>
  <si>
    <t>№ заявки</t>
  </si>
  <si>
    <t>Ответственный специалист:</t>
  </si>
  <si>
    <t>Дата</t>
  </si>
  <si>
    <t xml:space="preserve">В рамках проработки запроса отправлено </t>
  </si>
  <si>
    <t xml:space="preserve">Получено </t>
  </si>
  <si>
    <t>Достигнута экономия:</t>
  </si>
  <si>
    <t>Заказчик</t>
  </si>
  <si>
    <t>ФИО</t>
  </si>
  <si>
    <t>Телефон</t>
  </si>
  <si>
    <t>Экономия, рублей</t>
  </si>
  <si>
    <t xml:space="preserve">Наименование </t>
  </si>
  <si>
    <t>Поставщик</t>
  </si>
  <si>
    <t>Коментарий</t>
  </si>
  <si>
    <r>
      <t xml:space="preserve">Стоимость без </t>
    </r>
    <r>
      <rPr>
        <sz val="11"/>
        <color rgb="FFFF0000"/>
        <rFont val="Calibri"/>
        <family val="2"/>
        <charset val="204"/>
        <scheme val="minor"/>
      </rPr>
      <t>НДС</t>
    </r>
    <r>
      <rPr>
        <sz val="11"/>
        <color theme="1"/>
        <rFont val="Calibri"/>
        <family val="2"/>
        <charset val="204"/>
        <scheme val="minor"/>
      </rPr>
      <t>, рублей</t>
    </r>
  </si>
  <si>
    <t xml:space="preserve">Отчет по отработке заявки на закупку № </t>
  </si>
  <si>
    <t>Отсрочка 30 дней</t>
  </si>
  <si>
    <t>Департамент</t>
  </si>
  <si>
    <t>Срок поставки</t>
  </si>
  <si>
    <t>Средняя стоимость закупки, рублей</t>
  </si>
  <si>
    <t>Рекомендуемая стоимость закупки, рублей</t>
  </si>
  <si>
    <t>Предоплата 100%</t>
  </si>
  <si>
    <t>14 раб. Дней</t>
  </si>
  <si>
    <t>Лучшую цену предоставила компания ООО "Фармаленд"</t>
  </si>
  <si>
    <t>В наличии</t>
  </si>
  <si>
    <t xml:space="preserve">ООО "Фирма "Техноавиа"
</t>
  </si>
  <si>
    <t>В наличии только 6250 пар</t>
  </si>
  <si>
    <t>Условия поставки</t>
  </si>
  <si>
    <t>Доставка не включена</t>
  </si>
  <si>
    <t>Доставка включена</t>
  </si>
  <si>
    <t>ООО "Фармаленд"</t>
  </si>
  <si>
    <t>5 раб. Дней</t>
  </si>
  <si>
    <t>ООО "Альянс"</t>
  </si>
  <si>
    <t>доставка до терминала ТК в Москве</t>
  </si>
  <si>
    <t>ООО "Комус"</t>
  </si>
  <si>
    <t>ООО "Латекс"</t>
  </si>
  <si>
    <t>ООО "Компания Альфа-Лаб"</t>
  </si>
  <si>
    <t>ООО "ХЭЛС-ДОМ ИМПЭКС"</t>
  </si>
  <si>
    <t>Доставка до Москвы</t>
  </si>
  <si>
    <t>ООО «РУСОФТ МСК»</t>
  </si>
  <si>
    <t>ООО "Компания Виртекс"</t>
  </si>
  <si>
    <t>2 недели</t>
  </si>
  <si>
    <t xml:space="preserve">На основании вышеизложенного,считаем целесообразным осуществить закупку </t>
  </si>
  <si>
    <t>у компании ООО "Фармаленд",  сумма сделки 207 300,00 рублей без учета НДС.</t>
  </si>
  <si>
    <t>53%, 237 124 руб.</t>
  </si>
  <si>
    <t xml:space="preserve">Нитриловые перчатки XL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</si>
</sst>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#,##0.00\ &quot;₽&quot;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9C6500"/>
      <name val="Calibri"/>
      <family val="2"/>
      <charset val="204"/>
      <scheme val="minor"/>
    </font>
    <font>
      <sz val="10"/>
      <name val="Arial Cyr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5" applyNumberFormat="0" applyAlignment="0" applyProtection="0"/>
    <xf numFmtId="0" fontId="13" fillId="7" borderId="6" applyNumberFormat="0" applyAlignment="0" applyProtection="0"/>
    <xf numFmtId="0" fontId="14" fillId="7" borderId="5" applyNumberFormat="0" applyAlignment="0" applyProtection="0"/>
    <xf numFmtId="0" fontId="15" fillId="0" borderId="7" applyNumberFormat="0" applyFill="0" applyAlignment="0" applyProtection="0"/>
    <xf numFmtId="0" fontId="16" fillId="8" borderId="8" applyNumberFormat="0" applyAlignment="0" applyProtection="0"/>
    <xf numFmtId="0" fontId="2" fillId="0" borderId="0" applyNumberFormat="0" applyFill="0" applyBorder="0" applyAlignment="0" applyProtection="0"/>
    <xf numFmtId="0" fontId="1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5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0" fontId="21" fillId="0" borderId="0"/>
    <xf numFmtId="0" fontId="21" fillId="0" borderId="0"/>
  </cellStyleXfs>
  <cellXfs count="3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1" xfId="0" applyFill="1" applyBorder="1"/>
    <xf numFmtId="9" fontId="0" fillId="2" borderId="0" xfId="1" applyFont="1" applyFill="1"/>
    <xf numFmtId="9" fontId="0" fillId="2" borderId="0" xfId="0" applyNumberFormat="1" applyFill="1"/>
    <xf numFmtId="0" fontId="3" fillId="2" borderId="1" xfId="0" applyFont="1" applyFill="1" applyBorder="1"/>
    <xf numFmtId="9" fontId="3" fillId="2" borderId="0" xfId="1" applyFont="1" applyFill="1"/>
    <xf numFmtId="14" fontId="0" fillId="2" borderId="0" xfId="0" applyNumberFormat="1" applyFill="1"/>
    <xf numFmtId="0" fontId="0" fillId="2" borderId="0" xfId="0" quotePrefix="1" applyFill="1"/>
    <xf numFmtId="0" fontId="5" fillId="2" borderId="0" xfId="3" applyFill="1"/>
    <xf numFmtId="165" fontId="0" fillId="2" borderId="0" xfId="1" applyNumberFormat="1" applyFont="1" applyFill="1"/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left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165" fontId="0" fillId="2" borderId="1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4" fontId="0" fillId="2" borderId="0" xfId="0" applyNumberFormat="1" applyFill="1"/>
    <xf numFmtId="0" fontId="0" fillId="2" borderId="0" xfId="0" applyFill="1" applyAlignment="1">
      <alignment horizontal="left" vertical="top" wrapText="1"/>
    </xf>
    <xf numFmtId="0" fontId="4" fillId="2" borderId="0" xfId="0" applyFont="1" applyFill="1" applyAlignment="1"/>
    <xf numFmtId="0" fontId="4" fillId="2" borderId="0" xfId="0" applyFont="1" applyFill="1" applyAlignment="1">
      <alignment horizontal="left"/>
    </xf>
    <xf numFmtId="0" fontId="0" fillId="2" borderId="12" xfId="0" applyFill="1" applyBorder="1" applyAlignment="1">
      <alignment vertical="center" wrapText="1"/>
    </xf>
    <xf numFmtId="164" fontId="0" fillId="34" borderId="1" xfId="2" applyNumberFormat="1" applyFont="1" applyFill="1" applyBorder="1"/>
    <xf numFmtId="164" fontId="3" fillId="34" borderId="1" xfId="2" applyNumberFormat="1" applyFont="1" applyFill="1" applyBorder="1"/>
    <xf numFmtId="0" fontId="0" fillId="0" borderId="0" xfId="0" applyFill="1" applyAlignment="1">
      <alignment horizontal="left"/>
    </xf>
    <xf numFmtId="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top" wrapText="1"/>
    </xf>
    <xf numFmtId="165" fontId="0" fillId="2" borderId="12" xfId="0" applyNumberFormat="1" applyFill="1" applyBorder="1" applyAlignment="1">
      <alignment horizontal="center" vertical="center"/>
    </xf>
    <xf numFmtId="0" fontId="0" fillId="2" borderId="0" xfId="0" applyFill="1" applyAlignment="1">
      <alignment horizontal="left" vertical="top" wrapText="1"/>
    </xf>
  </cellXfs>
  <cellStyles count="49">
    <cellStyle name="20% — акцент1" xfId="21" builtinId="30" customBuiltin="1"/>
    <cellStyle name="20% — акцент2" xfId="24" builtinId="34" customBuiltin="1"/>
    <cellStyle name="20% — акцент3" xfId="27" builtinId="38" customBuiltin="1"/>
    <cellStyle name="20% — акцент4" xfId="30" builtinId="42" customBuiltin="1"/>
    <cellStyle name="20% — акцент5" xfId="33" builtinId="46" customBuiltin="1"/>
    <cellStyle name="20% — акцент6" xfId="36" builtinId="50" customBuiltin="1"/>
    <cellStyle name="40% — акцент1" xfId="22" builtinId="31" customBuiltin="1"/>
    <cellStyle name="40% — акцент2" xfId="25" builtinId="35" customBuiltin="1"/>
    <cellStyle name="40% — акцент3" xfId="28" builtinId="39" customBuiltin="1"/>
    <cellStyle name="40% — акцент4" xfId="31" builtinId="43" customBuiltin="1"/>
    <cellStyle name="40% — акцент5" xfId="34" builtinId="47" customBuiltin="1"/>
    <cellStyle name="40% — акцент6" xfId="37" builtinId="51" customBuiltin="1"/>
    <cellStyle name="60% — акцент1 2" xfId="41"/>
    <cellStyle name="60% — акцент2 2" xfId="42"/>
    <cellStyle name="60% — акцент3 2" xfId="43"/>
    <cellStyle name="60% — акцент4 2" xfId="44"/>
    <cellStyle name="60% — акцент5 2" xfId="45"/>
    <cellStyle name="60% — акцент6 2" xfId="46"/>
    <cellStyle name="Normal 2" xfId="48"/>
    <cellStyle name="Normal 3" xfId="47"/>
    <cellStyle name="Акцент1" xfId="20" builtinId="29" customBuiltin="1"/>
    <cellStyle name="Акцент2" xfId="23" builtinId="33" customBuiltin="1"/>
    <cellStyle name="Акцент3" xfId="26" builtinId="37" customBuiltin="1"/>
    <cellStyle name="Акцент4" xfId="29" builtinId="41" customBuiltin="1"/>
    <cellStyle name="Акцент5" xfId="32" builtinId="45" customBuiltin="1"/>
    <cellStyle name="Акцент6" xfId="35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Гиперссылка" xfId="3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 2" xfId="40"/>
    <cellStyle name="Обычный" xfId="0" builtinId="0"/>
    <cellStyle name="Обычный 2" xfId="38"/>
    <cellStyle name="Плохой" xfId="10" builtinId="27" customBuiltin="1"/>
    <cellStyle name="Пояснение" xfId="18" builtinId="53" customBuiltin="1"/>
    <cellStyle name="Примечание" xfId="17" builtinId="10" customBuiltin="1"/>
    <cellStyle name="Процентный" xfId="1" builtinId="5"/>
    <cellStyle name="Процентный 2" xfId="39"/>
    <cellStyle name="Связанная ячейка" xfId="14" builtinId="24" customBuiltin="1"/>
    <cellStyle name="Текст предупреждения" xfId="16" builtinId="11" customBuiltin="1"/>
    <cellStyle name="Финансовый" xfId="2" builtinId="3"/>
    <cellStyle name="Хороший" xfId="9" builtinId="26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2703225</xdr:colOff>
      <xdr:row>1</xdr:row>
      <xdr:rowOff>137582</xdr:rowOff>
    </xdr:from>
    <xdr:to>
      <xdr:col>3</xdr:col>
      <xdr:colOff>980263</xdr:colOff>
      <xdr:row>5</xdr:row>
      <xdr:rowOff>63499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49892" y="328082"/>
          <a:ext cx="2531538" cy="687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AP49"/>
  <sheetViews>
    <sheetView tabSelected="1" zoomScale="90" zoomScaleNormal="90" workbookViewId="0">
      <selection activeCell="F11" sqref="F11"/>
    </sheetView>
  </sheetViews>
  <sheetFormatPr defaultColWidth="8.85546875" defaultRowHeight="15" x14ac:dyDescent="0.25"/>
  <cols>
    <col min="1" max="1" width="8.85546875" style="1"/>
    <col min="2" max="2" width="3.85546875" style="1" customWidth="1"/>
    <col min="3" max="3" width="63.85546875" style="1" customWidth="1"/>
    <col min="4" max="5" width="20.140625" style="1" customWidth="1"/>
    <col min="6" max="6" width="28.5703125" style="1" customWidth="1"/>
    <col min="7" max="7" width="19.7109375" style="1" customWidth="1"/>
    <col min="8" max="8" width="11.42578125" style="1" hidden="1" customWidth="1"/>
    <col min="9" max="9" width="25.85546875" style="1" customWidth="1"/>
    <col min="10" max="14" width="8.85546875" style="1"/>
    <col min="15" max="15" width="12.5703125" style="1" bestFit="1" customWidth="1"/>
    <col min="16" max="16384" width="8.85546875" style="1"/>
  </cols>
  <sheetData>
    <row r="7" spans="3:8" ht="23.25" x14ac:dyDescent="0.35">
      <c r="C7" s="20" t="s">
        <v>18</v>
      </c>
      <c r="D7" s="21">
        <v>59</v>
      </c>
      <c r="E7" s="21"/>
      <c r="F7" s="20"/>
      <c r="G7" s="20"/>
      <c r="H7" s="20"/>
    </row>
    <row r="9" spans="3:8" x14ac:dyDescent="0.25">
      <c r="C9" s="2" t="s">
        <v>14</v>
      </c>
      <c r="D9" s="1" t="s">
        <v>48</v>
      </c>
    </row>
    <row r="10" spans="3:8" x14ac:dyDescent="0.25">
      <c r="C10" s="2" t="s">
        <v>6</v>
      </c>
      <c r="D10" s="13"/>
      <c r="E10" s="13"/>
    </row>
    <row r="11" spans="3:8" x14ac:dyDescent="0.25">
      <c r="C11" s="2" t="s">
        <v>4</v>
      </c>
      <c r="D11" s="12">
        <f>D7</f>
        <v>59</v>
      </c>
      <c r="E11" s="12"/>
    </row>
    <row r="12" spans="3:8" x14ac:dyDescent="0.25">
      <c r="C12" s="2" t="s">
        <v>5</v>
      </c>
    </row>
    <row r="13" spans="3:8" x14ac:dyDescent="0.25">
      <c r="C13" s="2" t="s">
        <v>3</v>
      </c>
    </row>
    <row r="14" spans="3:8" x14ac:dyDescent="0.25">
      <c r="C14" s="2" t="s">
        <v>10</v>
      </c>
    </row>
    <row r="15" spans="3:8" x14ac:dyDescent="0.25">
      <c r="C15" s="2" t="s">
        <v>20</v>
      </c>
    </row>
    <row r="16" spans="3:8" x14ac:dyDescent="0.25">
      <c r="C16" s="2" t="s">
        <v>11</v>
      </c>
    </row>
    <row r="17" spans="2:15" x14ac:dyDescent="0.25">
      <c r="C17" s="2" t="s">
        <v>12</v>
      </c>
    </row>
    <row r="18" spans="2:15" x14ac:dyDescent="0.25">
      <c r="C18" s="2" t="s">
        <v>7</v>
      </c>
      <c r="D18" s="12">
        <v>14</v>
      </c>
      <c r="E18" s="12"/>
    </row>
    <row r="19" spans="2:15" x14ac:dyDescent="0.25">
      <c r="C19" s="2" t="s">
        <v>8</v>
      </c>
      <c r="D19" s="12">
        <v>9</v>
      </c>
      <c r="E19" s="12"/>
    </row>
    <row r="20" spans="2:15" x14ac:dyDescent="0.25">
      <c r="C20" s="2" t="s">
        <v>9</v>
      </c>
      <c r="D20" s="26" t="s">
        <v>47</v>
      </c>
      <c r="E20" s="26"/>
    </row>
    <row r="21" spans="2:15" x14ac:dyDescent="0.25">
      <c r="C21" s="2" t="s">
        <v>2</v>
      </c>
    </row>
    <row r="22" spans="2:15" x14ac:dyDescent="0.25">
      <c r="C22" s="25" t="s">
        <v>26</v>
      </c>
    </row>
    <row r="23" spans="2:15" ht="60" x14ac:dyDescent="0.25">
      <c r="B23" s="3"/>
      <c r="C23" s="14" t="s">
        <v>15</v>
      </c>
      <c r="D23" s="15" t="s">
        <v>17</v>
      </c>
      <c r="E23" s="15" t="s">
        <v>21</v>
      </c>
      <c r="F23" s="15" t="s">
        <v>30</v>
      </c>
      <c r="G23" s="15" t="s">
        <v>0</v>
      </c>
      <c r="H23" s="15" t="s">
        <v>1</v>
      </c>
      <c r="I23" s="14" t="s">
        <v>16</v>
      </c>
      <c r="O23" s="18"/>
    </row>
    <row r="24" spans="2:15" x14ac:dyDescent="0.25">
      <c r="B24" s="3">
        <v>1</v>
      </c>
      <c r="C24" s="17" t="s">
        <v>42</v>
      </c>
      <c r="D24" s="16">
        <v>368250</v>
      </c>
      <c r="E24" s="22" t="s">
        <v>27</v>
      </c>
      <c r="F24" s="22" t="s">
        <v>31</v>
      </c>
      <c r="G24" s="15" t="s">
        <v>24</v>
      </c>
      <c r="H24" s="15"/>
      <c r="I24" s="14"/>
      <c r="O24" s="18"/>
    </row>
    <row r="25" spans="2:15" ht="15.75" customHeight="1" x14ac:dyDescent="0.25">
      <c r="B25" s="3">
        <v>2</v>
      </c>
      <c r="C25" s="17" t="s">
        <v>28</v>
      </c>
      <c r="D25" s="16">
        <v>887400</v>
      </c>
      <c r="E25" s="22" t="s">
        <v>25</v>
      </c>
      <c r="F25" s="22" t="s">
        <v>32</v>
      </c>
      <c r="G25" s="15" t="s">
        <v>19</v>
      </c>
      <c r="H25" s="15"/>
      <c r="I25" s="14" t="s">
        <v>29</v>
      </c>
      <c r="O25" s="18"/>
    </row>
    <row r="26" spans="2:15" x14ac:dyDescent="0.25">
      <c r="B26" s="3">
        <v>3</v>
      </c>
      <c r="C26" s="17" t="s">
        <v>33</v>
      </c>
      <c r="D26" s="16">
        <v>207300</v>
      </c>
      <c r="E26" s="28" t="s">
        <v>34</v>
      </c>
      <c r="F26" s="22" t="s">
        <v>32</v>
      </c>
      <c r="G26" s="15" t="s">
        <v>24</v>
      </c>
      <c r="H26" s="14"/>
      <c r="I26" s="15"/>
    </row>
    <row r="27" spans="2:15" ht="30" x14ac:dyDescent="0.25">
      <c r="B27" s="3">
        <v>4</v>
      </c>
      <c r="C27" s="17" t="s">
        <v>35</v>
      </c>
      <c r="D27" s="16">
        <v>421950</v>
      </c>
      <c r="E27" s="22" t="s">
        <v>27</v>
      </c>
      <c r="F27" s="22" t="s">
        <v>36</v>
      </c>
      <c r="G27" s="15" t="s">
        <v>24</v>
      </c>
      <c r="H27" s="14"/>
      <c r="I27" s="15"/>
    </row>
    <row r="28" spans="2:15" x14ac:dyDescent="0.25">
      <c r="B28" s="3">
        <v>5</v>
      </c>
      <c r="C28" s="17" t="s">
        <v>37</v>
      </c>
      <c r="D28" s="16">
        <v>368523</v>
      </c>
      <c r="E28" s="22" t="s">
        <v>27</v>
      </c>
      <c r="F28" s="22" t="s">
        <v>32</v>
      </c>
      <c r="G28" s="15" t="s">
        <v>19</v>
      </c>
      <c r="H28" s="14"/>
      <c r="I28" s="15"/>
    </row>
    <row r="29" spans="2:15" ht="30" x14ac:dyDescent="0.25">
      <c r="B29" s="3">
        <v>6</v>
      </c>
      <c r="C29" s="14" t="s">
        <v>38</v>
      </c>
      <c r="D29" s="16">
        <v>360540</v>
      </c>
      <c r="E29" s="22" t="s">
        <v>27</v>
      </c>
      <c r="F29" s="22" t="s">
        <v>36</v>
      </c>
      <c r="G29" s="15" t="s">
        <v>24</v>
      </c>
      <c r="H29" s="14"/>
      <c r="I29" s="15"/>
    </row>
    <row r="30" spans="2:15" x14ac:dyDescent="0.25">
      <c r="B30" s="3">
        <v>7</v>
      </c>
      <c r="C30" s="14" t="s">
        <v>39</v>
      </c>
      <c r="D30" s="16">
        <v>462126</v>
      </c>
      <c r="E30" s="22" t="s">
        <v>27</v>
      </c>
      <c r="F30" s="22" t="s">
        <v>32</v>
      </c>
      <c r="G30" s="15" t="s">
        <v>19</v>
      </c>
      <c r="H30" s="14"/>
      <c r="I30" s="15"/>
    </row>
    <row r="31" spans="2:15" x14ac:dyDescent="0.25">
      <c r="B31" s="3">
        <v>8</v>
      </c>
      <c r="C31" s="14" t="s">
        <v>40</v>
      </c>
      <c r="D31" s="16">
        <v>413727</v>
      </c>
      <c r="E31" s="22" t="s">
        <v>27</v>
      </c>
      <c r="F31" s="22" t="s">
        <v>41</v>
      </c>
      <c r="G31" s="15" t="s">
        <v>24</v>
      </c>
      <c r="H31" s="14"/>
      <c r="I31" s="15"/>
    </row>
    <row r="32" spans="2:15" x14ac:dyDescent="0.25">
      <c r="B32" s="3">
        <v>9</v>
      </c>
      <c r="C32" s="14" t="s">
        <v>43</v>
      </c>
      <c r="D32" s="16">
        <v>510000</v>
      </c>
      <c r="E32" s="15" t="s">
        <v>44</v>
      </c>
      <c r="F32" s="22" t="s">
        <v>32</v>
      </c>
      <c r="G32" s="15" t="s">
        <v>19</v>
      </c>
      <c r="H32" s="14"/>
      <c r="I32" s="15"/>
    </row>
    <row r="33" spans="3:42" x14ac:dyDescent="0.25">
      <c r="C33" s="12" t="s">
        <v>45</v>
      </c>
    </row>
    <row r="34" spans="3:42" x14ac:dyDescent="0.25">
      <c r="C34" s="29" t="s">
        <v>46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</row>
    <row r="35" spans="3:42" x14ac:dyDescent="0.25">
      <c r="C35" s="19"/>
      <c r="D35" s="19"/>
      <c r="E35" s="27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</row>
    <row r="36" spans="3:42" x14ac:dyDescent="0.25">
      <c r="C36" s="3" t="s">
        <v>22</v>
      </c>
      <c r="D36" s="23">
        <f>AVERAGE(D24:D32)</f>
        <v>444424</v>
      </c>
      <c r="E36" s="27"/>
      <c r="G36" s="4"/>
    </row>
    <row r="37" spans="3:42" x14ac:dyDescent="0.25">
      <c r="C37" s="3" t="s">
        <v>23</v>
      </c>
      <c r="D37" s="23">
        <f>D26</f>
        <v>207300</v>
      </c>
      <c r="E37" s="27"/>
      <c r="F37" s="11"/>
      <c r="G37" s="5"/>
    </row>
    <row r="38" spans="3:42" x14ac:dyDescent="0.25">
      <c r="C38" s="6" t="s">
        <v>13</v>
      </c>
      <c r="D38" s="24">
        <f>D36-D37</f>
        <v>237124</v>
      </c>
      <c r="E38" s="7">
        <f>D37/D36-1</f>
        <v>-0.53355354346299932</v>
      </c>
      <c r="F38" s="7"/>
      <c r="G38" s="5"/>
    </row>
    <row r="43" spans="3:42" x14ac:dyDescent="0.25">
      <c r="F43" s="8"/>
    </row>
    <row r="47" spans="3:42" x14ac:dyDescent="0.25">
      <c r="C47" s="2"/>
      <c r="D47" s="9"/>
      <c r="E47" s="9"/>
    </row>
    <row r="48" spans="3:42" x14ac:dyDescent="0.25">
      <c r="C48" s="2"/>
      <c r="D48" s="10"/>
      <c r="E48" s="10"/>
    </row>
    <row r="49" spans="3:5" x14ac:dyDescent="0.25">
      <c r="C49" s="2"/>
      <c r="D49" s="10"/>
      <c r="E49" s="10"/>
    </row>
  </sheetData>
  <mergeCells count="13">
    <mergeCell ref="AN34:AP34"/>
    <mergeCell ref="C34:F34"/>
    <mergeCell ref="G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AK34:AM34"/>
  </mergeCells>
  <conditionalFormatting sqref="F37:F38">
    <cfRule type="cellIs" dxfId="5" priority="29" operator="lessThan">
      <formula>0</formula>
    </cfRule>
    <cfRule type="cellIs" dxfId="4" priority="30" operator="greaterThan">
      <formula>0</formula>
    </cfRule>
  </conditionalFormatting>
  <conditionalFormatting sqref="G36">
    <cfRule type="cellIs" dxfId="3" priority="25" operator="lessThan">
      <formula>0</formula>
    </cfRule>
    <cfRule type="cellIs" dxfId="2" priority="26" operator="greaterThan">
      <formula>0</formula>
    </cfRule>
  </conditionalFormatting>
  <conditionalFormatting sqref="E38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scale="5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E6CCFB318AD944A87419330FAFD709" ma:contentTypeVersion="11" ma:contentTypeDescription="Create a new document." ma:contentTypeScope="" ma:versionID="fb442ec5df37fdf0b382f812164e60bd">
  <xsd:schema xmlns:xsd="http://www.w3.org/2001/XMLSchema" xmlns:xs="http://www.w3.org/2001/XMLSchema" xmlns:p="http://schemas.microsoft.com/office/2006/metadata/properties" xmlns:ns3="0ca5c2b3-068d-4666-8e10-7bf14443ba3b" xmlns:ns4="1c0e271d-a60a-47fc-b175-df8335f34e9c" targetNamespace="http://schemas.microsoft.com/office/2006/metadata/properties" ma:root="true" ma:fieldsID="8120d14e74986b4e640be2c8a49a1f55" ns3:_="" ns4:_="">
    <xsd:import namespace="0ca5c2b3-068d-4666-8e10-7bf14443ba3b"/>
    <xsd:import namespace="1c0e271d-a60a-47fc-b175-df8335f34e9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a5c2b3-068d-4666-8e10-7bf14443ba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e271d-a60a-47fc-b175-df8335f34e9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491C99-1317-453E-B1BC-88369EFFE0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a5c2b3-068d-4666-8e10-7bf14443ba3b"/>
    <ds:schemaRef ds:uri="1c0e271d-a60a-47fc-b175-df8335f34e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387EF0-8C38-4047-A566-2B397FDC47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CE25F4-C648-43D6-A5B8-EC634B19F9DE}">
  <ds:schemaRefs>
    <ds:schemaRef ds:uri="http://purl.org/dc/elements/1.1/"/>
    <ds:schemaRef ds:uri="http://purl.org/dc/dcmitype/"/>
    <ds:schemaRef ds:uri="0ca5c2b3-068d-4666-8e10-7bf14443ba3b"/>
    <ds:schemaRef ds:uri="1c0e271d-a60a-47fc-b175-df8335f34e9c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Alexander Vityutnev</cp:lastModifiedBy>
  <cp:lastPrinted>2020-06-30T08:41:57Z</cp:lastPrinted>
  <dcterms:created xsi:type="dcterms:W3CDTF">2020-05-25T06:48:30Z</dcterms:created>
  <dcterms:modified xsi:type="dcterms:W3CDTF">2022-06-16T08:46:45Z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0x010100CAE6CCFB318AD944A87419330FAFD709</vt:lpwstr>
  </property>
  <property fmtid="{D5CDD505-2E9C-101B-9397-08002B2CF9AE}" pid="3" name="MSIP_Label_f43b7177-c66c-4b22-a350-7ee86f9a1e74_Enabled">
    <vt:lpwstr>true</vt:lpwstr>
  </property>
  <property fmtid="{D5CDD505-2E9C-101B-9397-08002B2CF9AE}" pid="4" name="MSIP_Label_f43b7177-c66c-4b22-a350-7ee86f9a1e74_SetDate">
    <vt:lpwstr>2021-03-30T12:15:37Z</vt:lpwstr>
  </property>
  <property fmtid="{D5CDD505-2E9C-101B-9397-08002B2CF9AE}" pid="5" name="MSIP_Label_f43b7177-c66c-4b22-a350-7ee86f9a1e74_Method">
    <vt:lpwstr>Standard</vt:lpwstr>
  </property>
  <property fmtid="{D5CDD505-2E9C-101B-9397-08002B2CF9AE}" pid="6" name="MSIP_Label_f43b7177-c66c-4b22-a350-7ee86f9a1e74_Name">
    <vt:lpwstr>C1_Internal use</vt:lpwstr>
  </property>
  <property fmtid="{D5CDD505-2E9C-101B-9397-08002B2CF9AE}" pid="7" name="MSIP_Label_f43b7177-c66c-4b22-a350-7ee86f9a1e74_SiteId">
    <vt:lpwstr>e4e1abd9-eac7-4a71-ab52-da5c998aa7ba</vt:lpwstr>
  </property>
  <property fmtid="{D5CDD505-2E9C-101B-9397-08002B2CF9AE}" pid="8" name="MSIP_Label_f43b7177-c66c-4b22-a350-7ee86f9a1e74_ActionId">
    <vt:lpwstr>be2f8b53-2848-487a-a0c9-4407ec99f494</vt:lpwstr>
  </property>
  <property fmtid="{D5CDD505-2E9C-101B-9397-08002B2CF9AE}" pid="9" name="MSIP_Label_f43b7177-c66c-4b22-a350-7ee86f9a1e74_ContentBits">
    <vt:lpwstr>2</vt:lpwstr>
  </property>
</Properties>
</file>